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licky-my.sharepoint.com/personal/beata_simorova_varx_sk/Documents/Work/2019/MČ Ružinov/2020/MS Mileticova_prepadnuta podlaha/verzia_072320/"/>
    </mc:Choice>
  </mc:AlternateContent>
  <xr:revisionPtr revIDLastSave="3" documentId="13_ncr:1_{340E2E09-D7EE-41C9-A9A5-D71BA3BCCBE2}" xr6:coauthVersionLast="45" xr6:coauthVersionMax="45" xr10:uidLastSave="{2B76912D-3CDE-4A52-9A87-394FAEFD509B}"/>
  <bookViews>
    <workbookView xWindow="-110" yWindow="-110" windowWidth="22780" windowHeight="146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5" i="1" l="1"/>
  <c r="H66" i="1"/>
  <c r="H25" i="1"/>
  <c r="H26" i="1"/>
  <c r="H27" i="1"/>
  <c r="H28" i="1"/>
  <c r="H29" i="1"/>
  <c r="H30" i="1"/>
  <c r="H33" i="1"/>
  <c r="H34" i="1"/>
  <c r="H35" i="1"/>
  <c r="H36" i="1"/>
  <c r="H37" i="1"/>
  <c r="H38" i="1"/>
  <c r="H39" i="1"/>
  <c r="H40" i="1"/>
  <c r="H41" i="1"/>
  <c r="H43" i="1"/>
  <c r="H44" i="1"/>
  <c r="H46" i="1"/>
  <c r="H47" i="1"/>
  <c r="H48" i="1"/>
  <c r="H49" i="1"/>
  <c r="H52" i="1"/>
  <c r="H51" i="1" s="1"/>
  <c r="H57" i="1"/>
  <c r="H58" i="1"/>
  <c r="H60" i="1"/>
  <c r="H61" i="1"/>
  <c r="H71" i="1"/>
  <c r="H72" i="1"/>
  <c r="H74" i="1"/>
  <c r="H76" i="1"/>
  <c r="H78" i="1"/>
  <c r="H81" i="1"/>
  <c r="H82" i="1"/>
  <c r="H83" i="1"/>
  <c r="H86" i="1"/>
  <c r="H87" i="1"/>
  <c r="H85" i="1" s="1"/>
  <c r="H24" i="1"/>
  <c r="H64" i="1" l="1"/>
  <c r="H80" i="1"/>
  <c r="H70" i="1"/>
  <c r="H23" i="1"/>
  <c r="H56" i="1"/>
  <c r="H32" i="1"/>
  <c r="H19" i="1" l="1"/>
  <c r="H54" i="1"/>
  <c r="H21" i="1"/>
</calcChain>
</file>

<file path=xl/sharedStrings.xml><?xml version="1.0" encoding="utf-8"?>
<sst xmlns="http://schemas.openxmlformats.org/spreadsheetml/2006/main" count="297" uniqueCount="196">
  <si>
    <t>Stavba:</t>
  </si>
  <si>
    <t>Oprava poklesnutej podlahy v triede MŠ Miletičová 37, Bratislava</t>
  </si>
  <si>
    <t>Objekt:</t>
  </si>
  <si>
    <t>Oprava poklesnutej podlahy v triede MŠ Miletičová 37, Bratislava-CELÁ</t>
  </si>
  <si>
    <t>Objednávateľ:</t>
  </si>
  <si>
    <t>MŠ Miletičová 37, 821 09 Bratislava</t>
  </si>
  <si>
    <t>Projektant:</t>
  </si>
  <si>
    <t>Spracovateľ:</t>
  </si>
  <si>
    <t>ROZPOČET</t>
  </si>
  <si>
    <t>Zhotoviteľ:</t>
  </si>
  <si>
    <t>Doc. Ing. Marián</t>
  </si>
  <si>
    <t>Mikuláš, PhD.</t>
  </si>
  <si>
    <t>Popis</t>
  </si>
  <si>
    <t>Náklady z rozpočtu</t>
  </si>
  <si>
    <t>1</t>
  </si>
  <si>
    <t>2</t>
  </si>
  <si>
    <t>3</t>
  </si>
  <si>
    <t>4</t>
  </si>
  <si>
    <t>5</t>
  </si>
  <si>
    <t>6</t>
  </si>
  <si>
    <t>7</t>
  </si>
  <si>
    <t>K</t>
  </si>
  <si>
    <t>K</t>
  </si>
  <si>
    <t>612460121.1</t>
  </si>
  <si>
    <t>631315661</t>
  </si>
  <si>
    <t>631362021</t>
  </si>
  <si>
    <t>631501111</t>
  </si>
  <si>
    <t>631571003.1</t>
  </si>
  <si>
    <t>632450152</t>
  </si>
  <si>
    <t>632452249</t>
  </si>
  <si>
    <t>Príprava podkladu podláh penetráciou základnou - pod nivelačné stirky - betón kontakt</t>
  </si>
  <si>
    <t>Mazanina z betónu prostého (m3) tr. C 20/25 hr.nad 120 do 240 mm</t>
  </si>
  <si>
    <t>Výstuž mazanín z betónov (z kameniva) a z ľahkých betónov zo zváraných sietí z drôtov typu KARÍ</t>
  </si>
  <si>
    <t>Násyp s utlačením a urovnaním povrchu z kameniva ťaženého hrubého a drobného</t>
  </si>
  <si>
    <t>Násyp zo štrkopiesku zhutnenie podkladu</t>
  </si>
  <si>
    <t>Cementová samonivelizačná stierka PCI Pericem 510, triedy CT-C20-F3, hr. 10 mm</t>
  </si>
  <si>
    <t>Cementový poter (vhodný aj ako spádový), pevnosti v tlaku 25 MPa, hr. 50 mm</t>
  </si>
  <si>
    <t>m2</t>
  </si>
  <si>
    <t>m3</t>
  </si>
  <si>
    <t>t</t>
  </si>
  <si>
    <t>50,220</t>
  </si>
  <si>
    <t>5,441</t>
  </si>
  <si>
    <t>0,182</t>
  </si>
  <si>
    <t>30,270</t>
  </si>
  <si>
    <t>36,270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</si>
  <si>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</si>
  <si>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</si>
  <si>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</si>
  <si>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</si>
  <si>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</si>
  <si>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</si>
  <si>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</si>
  <si>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</si>
  <si>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</si>
  <si>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952901221</t>
  </si>
  <si>
    <t>965043341</t>
  </si>
  <si>
    <t>965043441</t>
  </si>
  <si>
    <t>965049120</t>
  </si>
  <si>
    <t>965082930</t>
  </si>
  <si>
    <t>974083114</t>
  </si>
  <si>
    <t>978071251</t>
  </si>
  <si>
    <t>979081111</t>
  </si>
  <si>
    <t>979081121</t>
  </si>
  <si>
    <t>Vyčistenie budov priemyselných objektov akejkoľvek výšky</t>
  </si>
  <si>
    <t>Búranie podkladov pod dlažby, liatych dlažieb a mazanín,betón s poterom,teracom hr.do 100 mm, plochy nad 4 m2 -2,20000t</t>
  </si>
  <si>
    <t>Búranie podkladov pod dlažby, liatych dlažieb a mazanín,betón s poterom,teracom hr.do 150 mm, plochy nad 4 m2 -2,20000t</t>
  </si>
  <si>
    <t>Príplatok za búranie betónovej mazaniny so zváranou sieťou alebo rabicovým pletivom hr. nad 100 mm</t>
  </si>
  <si>
    <t>Odstránenie násypu pod podlahami alebo na strechách, hr.do 200 mm, -1,40000t</t>
  </si>
  <si>
    <t>Rezanie betónových mazanín existujúcich vystužených hĺbky nad 150 do 200 mm</t>
  </si>
  <si>
    <t>Odsekanie a odstránenie izolácie lepenkovej vodorovnej, -0,07300t</t>
  </si>
  <si>
    <t>Odvoz sutiny a vybúraných hmôt na skládku do 1 km</t>
  </si>
  <si>
    <t>Odvoz sutiny a vybúraných hmôt na skládku za každý ďalší 1 km</t>
  </si>
  <si>
    <t>m</t>
  </si>
  <si>
    <t>1,814</t>
  </si>
  <si>
    <t>17,100</t>
  </si>
  <si>
    <t>26,357</t>
  </si>
  <si>
    <t>263,570</t>
  </si>
  <si>
    <t>17</t>
  </si>
  <si>
    <t>18</t>
  </si>
  <si>
    <t>979082111</t>
  </si>
  <si>
    <t>979082121</t>
  </si>
  <si>
    <t>Vnútrostavenisková doprava sutiny a vybúraných hmôt do 10 m</t>
  </si>
  <si>
    <t>Vnútrostavenisková doprava sutiny a vybúraných hmôt za každých ďalších 5 m</t>
  </si>
  <si>
    <t>19</t>
  </si>
  <si>
    <t>20</t>
  </si>
  <si>
    <t>21</t>
  </si>
  <si>
    <t>22</t>
  </si>
  <si>
    <t>979089012</t>
  </si>
  <si>
    <t>979089212</t>
  </si>
  <si>
    <t>989281341</t>
  </si>
  <si>
    <t>989281353</t>
  </si>
  <si>
    <t>Poplatok za skladovanie - betón, tehly, dlaždice (17 01 ), ostatné</t>
  </si>
  <si>
    <t>Poplatok za skladovanie - bitúmenové zmesi, uholný decht, dechtové výrobky (17 03 ), ostatné</t>
  </si>
  <si>
    <t>Vodorovné premiestnenie ručne fúrikom - betónovej zmesi vzdialenosti do 10 m, s naložením a vyklopením</t>
  </si>
  <si>
    <t>Vodorovné premiestnenie ručne fúrikom - sypký materiál hmotn. nad 900-1500 kg/m3, vodor. presun v úrovni do 10 ms naložením , vyložením a jazdou späť s prázdnym fúrikom</t>
  </si>
  <si>
    <t>2,648</t>
  </si>
  <si>
    <t>10,820</t>
  </si>
  <si>
    <t>Presun hmôt HSV</t>
  </si>
  <si>
    <t>23</t>
  </si>
  <si>
    <t>999281111</t>
  </si>
  <si>
    <t>Presun hmôt pre opravy a údržbu objektov vrátane vonkajších plášťov výšky do 25 m</t>
  </si>
  <si>
    <t>81,768</t>
  </si>
  <si>
    <t>Práce a dodávky PSV</t>
  </si>
  <si>
    <t>Izolácie proti vode a vlhkosti</t>
  </si>
  <si>
    <t>24</t>
  </si>
  <si>
    <t>25</t>
  </si>
  <si>
    <t>26</t>
  </si>
  <si>
    <t>27</t>
  </si>
  <si>
    <t>M</t>
  </si>
  <si>
    <t>711111002</t>
  </si>
  <si>
    <t>246170001000</t>
  </si>
  <si>
    <t>711141559</t>
  </si>
  <si>
    <t>628310001000</t>
  </si>
  <si>
    <t>Zhotovenie izolácie proti zemnej vlhkosti vodorovná asfaltovým lakom za studená</t>
  </si>
  <si>
    <t>Lak asfaltový ALT-RENOLAK SN v sudoch</t>
  </si>
  <si>
    <t>36,27*0,00075 'Prepočítané koeficientom množstva</t>
  </si>
  <si>
    <t>Zhotovenie izolácie proti zemnej vlhkosti a tlakovej vode vodorovná NAIP pritavením</t>
  </si>
  <si>
    <t>Pás asfaltový HYDROBIT V 60 S 35 pre spodné vrstvy hydroizolačných systémov, ICOPAL</t>
  </si>
  <si>
    <t>t</t>
  </si>
  <si>
    <t>0,027</t>
  </si>
  <si>
    <t>0,027</t>
  </si>
  <si>
    <t>41,711</t>
  </si>
  <si>
    <t>Cena celkom [EUR]</t>
  </si>
  <si>
    <t>36,27*1,15 'Prepočítané koeficientom množstva</t>
  </si>
  <si>
    <t>28</t>
  </si>
  <si>
    <t>29</t>
  </si>
  <si>
    <t>713122111</t>
  </si>
  <si>
    <t>283750000500</t>
  </si>
  <si>
    <t>Montáž tepelnej izolácie podláh polystyrénom, kladeným voľne v jednej vrstve</t>
  </si>
  <si>
    <t>Doska XPS STYRODUR 2800 C hr. 30 mm, zateplenie soklov, suterénov, podláh, ISOVER</t>
  </si>
  <si>
    <t>m2</t>
  </si>
  <si>
    <t>36,995</t>
  </si>
  <si>
    <t>36,27*1,02 'Prepočítané koeficientom množstva</t>
  </si>
  <si>
    <t>30</t>
  </si>
  <si>
    <t>31</t>
  </si>
  <si>
    <t>775550060.1</t>
  </si>
  <si>
    <t>611980003045</t>
  </si>
  <si>
    <t>Montáž podlahy z viacvrstvých drevených lamiel, položená voľne vr. pokládky položky a montáže líšt</t>
  </si>
  <si>
    <t>Podlaha laminátová, hrúbka 8 mm, záťažová trieda 32,</t>
  </si>
  <si>
    <t>51,224</t>
  </si>
  <si>
    <t>32</t>
  </si>
  <si>
    <t>33</t>
  </si>
  <si>
    <t>34</t>
  </si>
  <si>
    <t>611990000300.1</t>
  </si>
  <si>
    <t>283230008600</t>
  </si>
  <si>
    <t>998775201</t>
  </si>
  <si>
    <t>Lišta soklové vr. doplnkov</t>
  </si>
  <si>
    <t>30,4*1,02 'Prepočítané koeficientom množstva</t>
  </si>
  <si>
    <t>Podložka Mirelon z PE pod plávajúce podlahy, hr. 3 mm,</t>
  </si>
  <si>
    <t>50,22*1,02 'Prepočítané koeficientom množstva</t>
  </si>
  <si>
    <t>Presun hmôt pre podlahy vlysové a parketové v objektoch výšky do 6 m</t>
  </si>
  <si>
    <t>m</t>
  </si>
  <si>
    <t>%</t>
  </si>
  <si>
    <t>31,008</t>
  </si>
  <si>
    <t>31,008</t>
  </si>
  <si>
    <t>51,224</t>
  </si>
  <si>
    <t>16,769</t>
  </si>
  <si>
    <t>35</t>
  </si>
  <si>
    <t>36</t>
  </si>
  <si>
    <t>37</t>
  </si>
  <si>
    <t>776401800</t>
  </si>
  <si>
    <t>776511810</t>
  </si>
  <si>
    <t>776511820.1</t>
  </si>
  <si>
    <t>Demontáž soklíkov alebo líšt</t>
  </si>
  <si>
    <t>Odstránenie povlakových podláh z nášľapnej plochy lepených bez podložky, -0,001 OOt</t>
  </si>
  <si>
    <t>Odstránenie zostatkového lepidla po odstránení vlysových podláh - sekaním</t>
  </si>
  <si>
    <t>30,400</t>
  </si>
  <si>
    <t>38</t>
  </si>
  <si>
    <t>39</t>
  </si>
  <si>
    <t>784418011</t>
  </si>
  <si>
    <t>784430010</t>
  </si>
  <si>
    <t>Zakrývanie otvorov, podláh a zariadení fóliou v miestnostiach alebo na schodisku</t>
  </si>
  <si>
    <t>Maľby akrylátové základné dvojnásobné, ručne nanášané na jemnozrnný podklad výšky do 3,80 m</t>
  </si>
  <si>
    <t>24,600</t>
  </si>
  <si>
    <t>138,420</t>
  </si>
  <si>
    <t xml:space="preserve">Miesto:               </t>
  </si>
  <si>
    <t xml:space="preserve">Miletičová 37                                                  </t>
  </si>
  <si>
    <t xml:space="preserve"> Dátum:            </t>
  </si>
  <si>
    <t xml:space="preserve">PČ </t>
  </si>
  <si>
    <t xml:space="preserve">Typ     </t>
  </si>
  <si>
    <t xml:space="preserve"> Kód</t>
  </si>
  <si>
    <t xml:space="preserve">MJ </t>
  </si>
  <si>
    <t xml:space="preserve">Množstvo </t>
  </si>
  <si>
    <t xml:space="preserve">J.cena [EUR] </t>
  </si>
  <si>
    <t>Práce a dodávky HSV</t>
  </si>
  <si>
    <t xml:space="preserve"> Úpravy povrchov, podlahy, osadenie                               </t>
  </si>
  <si>
    <t>D</t>
  </si>
  <si>
    <t>HSV</t>
  </si>
  <si>
    <t>Ostatné konštrukcie a práce - búranie</t>
  </si>
  <si>
    <t>W</t>
  </si>
  <si>
    <t>26,357*10 ´Prepočítané koeficientom množstva</t>
  </si>
  <si>
    <t>PSV</t>
  </si>
  <si>
    <t>Izolácie tepelné</t>
  </si>
  <si>
    <t>Podlahy vlysové a parketové</t>
  </si>
  <si>
    <t xml:space="preserve">Podlahy povlakové </t>
  </si>
  <si>
    <t xml:space="preserve">Maľby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</si>
</sst>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0"/>
    <numFmt numFmtId="166" formatCode="#,##0.000"/>
  </numFmts>
  <fonts count="12" x14ac:knownFonts="1">
    <font>
      <sz val="10"/>
      <name val="Arial"/>
    </font>
    <font>
      <sz val="10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12"/>
      <name val="Arial"/>
      <family val="2"/>
      <charset val="238"/>
    </font>
    <font>
      <sz val="13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horizontal="left" wrapText="1"/>
    </xf>
    <xf numFmtId="0" fontId="2" fillId="0" borderId="4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4" xfId="0" applyNumberFormat="1" applyFont="1" applyFill="1" applyBorder="1" applyAlignment="1" applyProtection="1">
      <alignment horizontal="right"/>
    </xf>
    <xf numFmtId="0" fontId="5" fillId="0" borderId="4" xfId="0" applyNumberFormat="1" applyFont="1" applyFill="1" applyBorder="1" applyAlignment="1" applyProtection="1">
      <alignment horizontal="left"/>
    </xf>
    <xf numFmtId="0" fontId="5" fillId="0" borderId="4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left"/>
    </xf>
    <xf numFmtId="0" fontId="4" fillId="0" borderId="1" xfId="0" applyNumberFormat="1" applyFont="1" applyFill="1" applyBorder="1" applyAlignment="1" applyProtection="1">
      <alignment horizontal="right"/>
    </xf>
    <xf numFmtId="0" fontId="1" fillId="0" borderId="1" xfId="0" applyNumberFormat="1" applyFont="1" applyFill="1" applyBorder="1" applyAlignment="1" applyProtection="1">
      <alignment horizontal="left" vertical="top" indent="1"/>
    </xf>
    <xf numFmtId="0" fontId="5" fillId="0" borderId="4" xfId="0" applyNumberFormat="1" applyFont="1" applyFill="1" applyBorder="1" applyAlignment="1" applyProtection="1">
      <alignment horizontal="left" wrapText="1"/>
    </xf>
    <xf numFmtId="0" fontId="5" fillId="0" borderId="4" xfId="0" applyNumberFormat="1" applyFont="1" applyFill="1" applyBorder="1" applyAlignment="1" applyProtection="1">
      <alignment horizontal="right" vertical="center"/>
    </xf>
    <xf numFmtId="0" fontId="5" fillId="0" borderId="4" xfId="0" applyNumberFormat="1" applyFont="1" applyFill="1" applyBorder="1" applyAlignment="1" applyProtection="1">
      <alignment horizontal="left" vertical="top"/>
    </xf>
    <xf numFmtId="0" fontId="5" fillId="0" borderId="4" xfId="0" applyNumberFormat="1" applyFont="1" applyFill="1" applyBorder="1" applyAlignment="1" applyProtection="1">
      <alignment horizontal="right" vertical="top"/>
    </xf>
    <xf numFmtId="0" fontId="5" fillId="0" borderId="3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right"/>
    </xf>
    <xf numFmtId="0" fontId="1" fillId="0" borderId="1" xfId="0" applyNumberFormat="1" applyFont="1" applyFill="1" applyBorder="1" applyAlignment="1" applyProtection="1">
      <alignment horizontal="left" vertical="top" indent="6"/>
    </xf>
    <xf numFmtId="0" fontId="0" fillId="0" borderId="0" xfId="0" applyNumberFormat="1" applyFont="1" applyFill="1" applyBorder="1" applyAlignment="1" applyProtection="1">
      <alignment vertical="top"/>
    </xf>
    <xf numFmtId="14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8" fillId="0" borderId="4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 vertical="top"/>
    </xf>
    <xf numFmtId="0" fontId="8" fillId="0" borderId="4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/>
    </xf>
    <xf numFmtId="0" fontId="8" fillId="0" borderId="1" xfId="0" applyNumberFormat="1" applyFont="1" applyFill="1" applyBorder="1" applyAlignment="1" applyProtection="1">
      <alignment horizontal="left" vertical="top"/>
    </xf>
    <xf numFmtId="0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left" vertical="top"/>
    </xf>
    <xf numFmtId="0" fontId="9" fillId="0" borderId="1" xfId="0" applyNumberFormat="1" applyFont="1" applyFill="1" applyBorder="1" applyAlignment="1" applyProtection="1">
      <alignment horizontal="left"/>
    </xf>
    <xf numFmtId="0" fontId="8" fillId="0" borderId="1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right"/>
    </xf>
    <xf numFmtId="0" fontId="5" fillId="0" borderId="2" xfId="0" applyNumberFormat="1" applyFont="1" applyFill="1" applyBorder="1" applyAlignment="1" applyProtection="1">
      <alignment horizontal="right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165" fontId="1" fillId="0" borderId="0" xfId="0" applyNumberFormat="1" applyFont="1" applyFill="1" applyBorder="1" applyAlignment="1" applyProtection="1">
      <alignment vertical="top"/>
    </xf>
    <xf numFmtId="165" fontId="10" fillId="0" borderId="0" xfId="0" applyNumberFormat="1" applyFont="1" applyFill="1" applyBorder="1" applyAlignment="1" applyProtection="1">
      <alignment vertical="top"/>
    </xf>
    <xf numFmtId="165" fontId="2" fillId="0" borderId="4" xfId="0" applyNumberFormat="1" applyFont="1" applyFill="1" applyBorder="1" applyAlignment="1" applyProtection="1">
      <alignment horizontal="right" vertical="center"/>
    </xf>
    <xf numFmtId="165" fontId="2" fillId="0" borderId="0" xfId="0" applyNumberFormat="1" applyFont="1" applyFill="1" applyBorder="1" applyAlignment="1" applyProtection="1">
      <alignment horizontal="right" vertical="center"/>
    </xf>
    <xf numFmtId="166" fontId="10" fillId="0" borderId="0" xfId="0" applyNumberFormat="1" applyFont="1" applyFill="1" applyBorder="1" applyAlignment="1" applyProtection="1">
      <alignment vertical="top"/>
    </xf>
    <xf numFmtId="166" fontId="11" fillId="0" borderId="0" xfId="0" applyNumberFormat="1" applyFont="1" applyFill="1" applyBorder="1" applyAlignment="1" applyProtection="1">
      <alignment vertical="top"/>
    </xf>
    <xf numFmtId="166" fontId="10" fillId="0" borderId="0" xfId="0" applyNumberFormat="1" applyFont="1" applyFill="1" applyBorder="1" applyAlignment="1" applyProtection="1">
      <alignment vertical="center"/>
    </xf>
    <xf numFmtId="166" fontId="10" fillId="0" borderId="0" xfId="0" applyNumberFormat="1" applyFont="1" applyFill="1" applyBorder="1" applyAlignment="1" applyProtection="1">
      <alignment horizontal="right" vertical="center"/>
    </xf>
    <xf numFmtId="165" fontId="0" fillId="0" borderId="0" xfId="0" applyNumberFormat="1" applyFont="1" applyFill="1" applyBorder="1" applyAlignment="1" applyProtection="1">
      <alignment horizontal="center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abSelected="1" workbookViewId="0">
      <selection activeCell="A4" sqref="A4"/>
    </sheetView>
  </sheetViews>
  <sheetFormatPr defaultRowHeight="12.5" x14ac:dyDescent="0.25"/>
  <cols>
    <col min="1" max="1" width="8" style="24" customWidth="1"/>
    <col min="2" max="2" width="11.54296875" style="24" customWidth="1"/>
    <col min="3" max="3" width="12.54296875" style="33" customWidth="1"/>
    <col min="4" max="4" width="40" customWidth="1"/>
    <col min="5" max="5" width="10.26953125" style="37" customWidth="1"/>
    <col min="6" max="6" width="10.54296875" customWidth="1"/>
    <col min="7" max="7" width="15.81640625" customWidth="1"/>
    <col min="8" max="8" width="16" style="58" customWidth="1"/>
  </cols>
  <sheetData>
    <row r="1" spans="1:6" x14ac:dyDescent="0.25">
      <c r="A1" s="33" t="s">
        <v>8</v>
      </c>
    </row>
    <row r="3" spans="1:6" x14ac:dyDescent="0.25">
      <c r="A3" s="33" t="s">
        <v>0</v>
      </c>
    </row>
    <row r="4" spans="1:6" x14ac:dyDescent="0.25">
      <c r="A4" s="33"/>
      <c r="B4" s="24" t="s">
        <v>1</v>
      </c>
    </row>
    <row r="5" spans="1:6" x14ac:dyDescent="0.25">
      <c r="A5" s="33"/>
    </row>
    <row r="6" spans="1:6" x14ac:dyDescent="0.25">
      <c r="A6" s="33"/>
    </row>
    <row r="7" spans="1:6" x14ac:dyDescent="0.25">
      <c r="A7" s="33" t="s">
        <v>2</v>
      </c>
    </row>
    <row r="8" spans="1:6" x14ac:dyDescent="0.25">
      <c r="A8" s="33"/>
      <c r="B8" s="24" t="s">
        <v>3</v>
      </c>
    </row>
    <row r="9" spans="1:6" x14ac:dyDescent="0.25">
      <c r="A9" s="33"/>
    </row>
    <row r="10" spans="1:6" x14ac:dyDescent="0.25">
      <c r="A10" s="33"/>
    </row>
    <row r="11" spans="1:6" x14ac:dyDescent="0.25">
      <c r="A11" s="33" t="s">
        <v>175</v>
      </c>
      <c r="D11" s="20" t="s">
        <v>176</v>
      </c>
      <c r="E11" s="37" t="s">
        <v>177</v>
      </c>
      <c r="F11" s="21">
        <v>43514</v>
      </c>
    </row>
    <row r="12" spans="1:6" x14ac:dyDescent="0.25">
      <c r="A12" s="33"/>
    </row>
    <row r="13" spans="1:6" x14ac:dyDescent="0.25">
      <c r="A13" s="33" t="s">
        <v>4</v>
      </c>
      <c r="D13" s="2" t="s">
        <v>5</v>
      </c>
      <c r="E13" s="37" t="s">
        <v>6</v>
      </c>
      <c r="F13" s="2" t="s">
        <v>10</v>
      </c>
    </row>
    <row r="14" spans="1:6" x14ac:dyDescent="0.25">
      <c r="A14" s="33"/>
      <c r="F14" s="2" t="s">
        <v>11</v>
      </c>
    </row>
    <row r="15" spans="1:6" x14ac:dyDescent="0.25">
      <c r="A15" s="33" t="s">
        <v>9</v>
      </c>
      <c r="E15" s="37" t="s">
        <v>7</v>
      </c>
    </row>
    <row r="16" spans="1:6" x14ac:dyDescent="0.25">
      <c r="A16" s="33"/>
    </row>
    <row r="17" spans="1:8" s="22" customFormat="1" x14ac:dyDescent="0.25">
      <c r="A17" s="24" t="s">
        <v>178</v>
      </c>
      <c r="B17" s="24" t="s">
        <v>179</v>
      </c>
      <c r="C17" s="24" t="s">
        <v>180</v>
      </c>
      <c r="D17" s="1" t="s">
        <v>12</v>
      </c>
      <c r="E17" s="24" t="s">
        <v>181</v>
      </c>
      <c r="F17" s="23" t="s">
        <v>182</v>
      </c>
      <c r="G17" s="23" t="s">
        <v>183</v>
      </c>
      <c r="H17" s="66" t="s">
        <v>122</v>
      </c>
    </row>
    <row r="19" spans="1:8" ht="16.5" x14ac:dyDescent="0.25">
      <c r="A19" s="32" t="s">
        <v>13</v>
      </c>
      <c r="H19" s="63" t="e">
        <f>SUM(H23+H32+H51+H56+H64+H70+H80+H85)</f>
        <v>#VALUE!</v>
      </c>
    </row>
    <row r="21" spans="1:8" s="57" customFormat="1" ht="15.5" x14ac:dyDescent="0.25">
      <c r="A21" s="53"/>
      <c r="B21" s="53" t="s">
        <v>186</v>
      </c>
      <c r="C21" s="54" t="s">
        <v>187</v>
      </c>
      <c r="D21" s="55" t="s">
        <v>184</v>
      </c>
      <c r="E21" s="56"/>
      <c r="H21" s="64" t="e">
        <f>SUM(H23+H32+H51)</f>
        <v>#VALUE!</v>
      </c>
    </row>
    <row r="23" spans="1:8" ht="15.5" x14ac:dyDescent="0.25">
      <c r="B23" s="24" t="s">
        <v>186</v>
      </c>
      <c r="C23" s="33">
        <v>6</v>
      </c>
      <c r="D23" s="30" t="s">
        <v>185</v>
      </c>
      <c r="H23" s="62" t="e">
        <f>SUM(H24:H30)</f>
        <v>#VALUE!</v>
      </c>
    </row>
    <row r="24" spans="1:8" ht="19" x14ac:dyDescent="0.2">
      <c r="A24" s="25" t="s">
        <v>14</v>
      </c>
      <c r="B24" s="25" t="s">
        <v>21</v>
      </c>
      <c r="C24" s="40" t="s">
        <v>23</v>
      </c>
      <c r="D24" s="3" t="s">
        <v>30</v>
      </c>
      <c r="E24" s="25" t="s">
        <v>37</v>
      </c>
      <c r="F24" s="4" t="s">
        <v>40</v>
      </c>
      <c r="G24" s="48"/>
      <c r="H24" s="60">
        <f>F24*G24</f>
        <v>0</v>
      </c>
    </row>
    <row r="25" spans="1:8" ht="19" x14ac:dyDescent="0.25">
      <c r="A25" s="25" t="s">
        <v>15</v>
      </c>
      <c r="B25" s="25" t="s">
        <v>22</v>
      </c>
      <c r="C25" s="40" t="s">
        <v>24</v>
      </c>
      <c r="D25" s="5" t="s">
        <v>31</v>
      </c>
      <c r="E25" s="25" t="s">
        <v>38</v>
      </c>
      <c r="F25" s="4" t="s">
        <v>41</v>
      </c>
      <c r="G25" s="48"/>
      <c r="H25" s="60">
        <f t="shared" ref="H25:H87" si="0">F25*G25</f>
        <v>0</v>
      </c>
    </row>
    <row r="26" spans="1:8" ht="19" x14ac:dyDescent="0.2">
      <c r="A26" s="25" t="s">
        <v>16</v>
      </c>
      <c r="B26" s="25" t="s">
        <v>22</v>
      </c>
      <c r="C26" s="40" t="s">
        <v>25</v>
      </c>
      <c r="D26" s="3" t="s">
        <v>32</v>
      </c>
      <c r="E26" s="25" t="s">
        <v>39</v>
      </c>
      <c r="F26" s="4" t="s">
        <v>42</v>
      </c>
      <c r="G26" s="48"/>
      <c r="H26" s="60" t="e">
        <f t="shared" si="0"/>
        <v>#VALUE!</v>
      </c>
    </row>
    <row r="27" spans="1:8" ht="19" x14ac:dyDescent="0.25">
      <c r="A27" s="25" t="s">
        <v>17</v>
      </c>
      <c r="B27" s="25" t="s">
        <v>22</v>
      </c>
      <c r="C27" s="40" t="s">
        <v>26</v>
      </c>
      <c r="D27" s="5" t="s">
        <v>33</v>
      </c>
      <c r="E27" s="25" t="s">
        <v>38</v>
      </c>
      <c r="F27" s="4" t="s">
        <v>41</v>
      </c>
      <c r="G27" s="48"/>
      <c r="H27" s="60">
        <f t="shared" si="0"/>
        <v>0</v>
      </c>
    </row>
    <row r="28" spans="1:8" x14ac:dyDescent="0.2">
      <c r="A28" s="26" t="s">
        <v>18</v>
      </c>
      <c r="B28" s="26" t="s">
        <v>22</v>
      </c>
      <c r="C28" s="41" t="s">
        <v>27</v>
      </c>
      <c r="D28" s="6" t="s">
        <v>34</v>
      </c>
      <c r="E28" s="26" t="s">
        <v>37</v>
      </c>
      <c r="F28" s="7" t="s">
        <v>43</v>
      </c>
      <c r="G28" s="49"/>
      <c r="H28" s="60">
        <f t="shared" si="0"/>
        <v>0</v>
      </c>
    </row>
    <row r="29" spans="1:8" ht="19" x14ac:dyDescent="0.2">
      <c r="A29" s="25" t="s">
        <v>19</v>
      </c>
      <c r="B29" s="25" t="s">
        <v>21</v>
      </c>
      <c r="C29" s="40" t="s">
        <v>28</v>
      </c>
      <c r="D29" s="3" t="s">
        <v>35</v>
      </c>
      <c r="E29" s="25" t="s">
        <v>37</v>
      </c>
      <c r="F29" s="4" t="s">
        <v>40</v>
      </c>
      <c r="G29" s="48"/>
      <c r="H29" s="60">
        <f t="shared" si="0"/>
        <v>0</v>
      </c>
    </row>
    <row r="30" spans="1:8" ht="19" x14ac:dyDescent="0.25">
      <c r="A30" s="25" t="s">
        <v>20</v>
      </c>
      <c r="B30" s="25" t="s">
        <v>21</v>
      </c>
      <c r="C30" s="40" t="s">
        <v>29</v>
      </c>
      <c r="D30" s="5" t="s">
        <v>36</v>
      </c>
      <c r="E30" s="25" t="s">
        <v>37</v>
      </c>
      <c r="F30" s="4" t="s">
        <v>44</v>
      </c>
      <c r="G30" s="48"/>
      <c r="H30" s="60">
        <f t="shared" si="0"/>
        <v>0</v>
      </c>
    </row>
    <row r="31" spans="1:8" x14ac:dyDescent="0.25">
      <c r="H31" s="61"/>
    </row>
    <row r="32" spans="1:8" ht="15.5" x14ac:dyDescent="0.25">
      <c r="B32" s="24" t="s">
        <v>186</v>
      </c>
      <c r="C32" s="33">
        <v>9</v>
      </c>
      <c r="D32" s="30" t="s">
        <v>188</v>
      </c>
      <c r="H32" s="62">
        <f>SUM(H33:H49)</f>
        <v>0</v>
      </c>
    </row>
    <row r="33" spans="1:8" x14ac:dyDescent="0.2">
      <c r="A33" s="25" t="s">
        <v>45</v>
      </c>
      <c r="B33" s="25" t="s">
        <v>22</v>
      </c>
      <c r="C33" s="40" t="s">
        <v>54</v>
      </c>
      <c r="D33" s="3" t="s">
        <v>63</v>
      </c>
      <c r="E33" s="25" t="s">
        <v>37</v>
      </c>
      <c r="F33" s="4" t="s">
        <v>40</v>
      </c>
      <c r="G33" s="48"/>
      <c r="H33" s="60">
        <f t="shared" si="0"/>
        <v>0</v>
      </c>
    </row>
    <row r="34" spans="1:8" ht="19" x14ac:dyDescent="0.2">
      <c r="A34" s="25" t="s">
        <v>46</v>
      </c>
      <c r="B34" s="25" t="s">
        <v>22</v>
      </c>
      <c r="C34" s="40" t="s">
        <v>55</v>
      </c>
      <c r="D34" s="3" t="s">
        <v>64</v>
      </c>
      <c r="E34" s="25" t="s">
        <v>38</v>
      </c>
      <c r="F34" s="4" t="s">
        <v>73</v>
      </c>
      <c r="G34" s="48"/>
      <c r="H34" s="60">
        <f t="shared" si="0"/>
        <v>0</v>
      </c>
    </row>
    <row r="35" spans="1:8" ht="19" x14ac:dyDescent="0.2">
      <c r="A35" s="25" t="s">
        <v>47</v>
      </c>
      <c r="B35" s="25" t="s">
        <v>22</v>
      </c>
      <c r="C35" s="40" t="s">
        <v>56</v>
      </c>
      <c r="D35" s="3" t="s">
        <v>65</v>
      </c>
      <c r="E35" s="25" t="s">
        <v>38</v>
      </c>
      <c r="F35" s="4" t="s">
        <v>41</v>
      </c>
      <c r="G35" s="48"/>
      <c r="H35" s="60">
        <f t="shared" si="0"/>
        <v>0</v>
      </c>
    </row>
    <row r="36" spans="1:8" ht="19" x14ac:dyDescent="0.2">
      <c r="A36" s="25" t="s">
        <v>48</v>
      </c>
      <c r="B36" s="25" t="s">
        <v>22</v>
      </c>
      <c r="C36" s="40" t="s">
        <v>57</v>
      </c>
      <c r="D36" s="3" t="s">
        <v>66</v>
      </c>
      <c r="E36" s="25" t="s">
        <v>38</v>
      </c>
      <c r="F36" s="4" t="s">
        <v>41</v>
      </c>
      <c r="G36" s="48"/>
      <c r="H36" s="60">
        <f t="shared" si="0"/>
        <v>0</v>
      </c>
    </row>
    <row r="37" spans="1:8" ht="19" x14ac:dyDescent="0.2">
      <c r="A37" s="25" t="s">
        <v>49</v>
      </c>
      <c r="B37" s="25" t="s">
        <v>22</v>
      </c>
      <c r="C37" s="40" t="s">
        <v>58</v>
      </c>
      <c r="D37" s="3" t="s">
        <v>67</v>
      </c>
      <c r="E37" s="25" t="s">
        <v>38</v>
      </c>
      <c r="F37" s="4" t="s">
        <v>41</v>
      </c>
      <c r="G37" s="48"/>
      <c r="H37" s="60">
        <f t="shared" si="0"/>
        <v>0</v>
      </c>
    </row>
    <row r="38" spans="1:8" ht="19" x14ac:dyDescent="0.2">
      <c r="A38" s="25" t="s">
        <v>50</v>
      </c>
      <c r="B38" s="25" t="s">
        <v>22</v>
      </c>
      <c r="C38" s="40" t="s">
        <v>59</v>
      </c>
      <c r="D38" s="3" t="s">
        <v>68</v>
      </c>
      <c r="E38" s="25" t="s">
        <v>72</v>
      </c>
      <c r="F38" s="4" t="s">
        <v>74</v>
      </c>
      <c r="G38" s="48"/>
      <c r="H38" s="60">
        <f t="shared" si="0"/>
        <v>0</v>
      </c>
    </row>
    <row r="39" spans="1:8" ht="19" x14ac:dyDescent="0.2">
      <c r="A39" s="25" t="s">
        <v>51</v>
      </c>
      <c r="B39" s="25" t="s">
        <v>22</v>
      </c>
      <c r="C39" s="40" t="s">
        <v>60</v>
      </c>
      <c r="D39" s="3" t="s">
        <v>69</v>
      </c>
      <c r="E39" s="25" t="s">
        <v>37</v>
      </c>
      <c r="F39" s="4" t="s">
        <v>44</v>
      </c>
      <c r="G39" s="48"/>
      <c r="H39" s="60">
        <f t="shared" si="0"/>
        <v>0</v>
      </c>
    </row>
    <row r="40" spans="1:8" x14ac:dyDescent="0.2">
      <c r="A40" s="26" t="s">
        <v>52</v>
      </c>
      <c r="B40" s="26" t="s">
        <v>22</v>
      </c>
      <c r="C40" s="41" t="s">
        <v>61</v>
      </c>
      <c r="D40" s="6" t="s">
        <v>70</v>
      </c>
      <c r="E40" s="26" t="s">
        <v>39</v>
      </c>
      <c r="F40" s="7" t="s">
        <v>75</v>
      </c>
      <c r="G40" s="49"/>
      <c r="H40" s="60">
        <f t="shared" si="0"/>
        <v>0</v>
      </c>
    </row>
    <row r="41" spans="1:8" x14ac:dyDescent="0.25">
      <c r="A41" s="25" t="s">
        <v>53</v>
      </c>
      <c r="B41" s="25" t="s">
        <v>22</v>
      </c>
      <c r="C41" s="40" t="s">
        <v>62</v>
      </c>
      <c r="D41" s="5" t="s">
        <v>71</v>
      </c>
      <c r="E41" s="25" t="s">
        <v>39</v>
      </c>
      <c r="F41" s="4" t="s">
        <v>76</v>
      </c>
      <c r="G41" s="48"/>
      <c r="H41" s="60">
        <f t="shared" si="0"/>
        <v>0</v>
      </c>
    </row>
    <row r="42" spans="1:8" ht="15.5" x14ac:dyDescent="0.25">
      <c r="B42" s="24" t="s">
        <v>189</v>
      </c>
      <c r="D42" s="30" t="s">
        <v>190</v>
      </c>
      <c r="F42" s="31">
        <v>263.57</v>
      </c>
      <c r="H42" s="59"/>
    </row>
    <row r="43" spans="1:8" x14ac:dyDescent="0.25">
      <c r="A43" s="25" t="s">
        <v>77</v>
      </c>
      <c r="B43" s="25" t="s">
        <v>22</v>
      </c>
      <c r="C43" s="40" t="s">
        <v>79</v>
      </c>
      <c r="D43" s="5" t="s">
        <v>81</v>
      </c>
      <c r="E43" s="25" t="s">
        <v>39</v>
      </c>
      <c r="F43" s="4" t="s">
        <v>75</v>
      </c>
      <c r="G43" s="48"/>
      <c r="H43" s="60">
        <f t="shared" si="0"/>
        <v>0</v>
      </c>
    </row>
    <row r="44" spans="1:8" ht="19" x14ac:dyDescent="0.25">
      <c r="A44" s="25" t="s">
        <v>78</v>
      </c>
      <c r="B44" s="25" t="s">
        <v>22</v>
      </c>
      <c r="C44" s="40" t="s">
        <v>80</v>
      </c>
      <c r="D44" s="5" t="s">
        <v>82</v>
      </c>
      <c r="E44" s="25" t="s">
        <v>39</v>
      </c>
      <c r="F44" s="4" t="s">
        <v>76</v>
      </c>
      <c r="G44" s="48"/>
      <c r="H44" s="60">
        <f t="shared" si="0"/>
        <v>0</v>
      </c>
    </row>
    <row r="45" spans="1:8" ht="15.5" x14ac:dyDescent="0.25">
      <c r="B45" s="24" t="s">
        <v>189</v>
      </c>
      <c r="D45" s="30" t="s">
        <v>190</v>
      </c>
      <c r="F45" s="31">
        <v>263.57</v>
      </c>
      <c r="H45" s="59"/>
    </row>
    <row r="46" spans="1:8" x14ac:dyDescent="0.2">
      <c r="A46" s="25" t="s">
        <v>83</v>
      </c>
      <c r="B46" s="25" t="s">
        <v>22</v>
      </c>
      <c r="C46" s="40" t="s">
        <v>87</v>
      </c>
      <c r="D46" s="3" t="s">
        <v>91</v>
      </c>
      <c r="E46" s="25" t="s">
        <v>39</v>
      </c>
      <c r="F46" s="4" t="s">
        <v>75</v>
      </c>
      <c r="G46" s="48"/>
      <c r="H46" s="60">
        <f t="shared" si="0"/>
        <v>0</v>
      </c>
    </row>
    <row r="47" spans="1:8" ht="19" x14ac:dyDescent="0.2">
      <c r="A47" s="25" t="s">
        <v>84</v>
      </c>
      <c r="B47" s="25" t="s">
        <v>22</v>
      </c>
      <c r="C47" s="40" t="s">
        <v>88</v>
      </c>
      <c r="D47" s="3" t="s">
        <v>92</v>
      </c>
      <c r="E47" s="25" t="s">
        <v>39</v>
      </c>
      <c r="F47" s="4" t="s">
        <v>95</v>
      </c>
      <c r="G47" s="48"/>
      <c r="H47" s="60">
        <f t="shared" si="0"/>
        <v>0</v>
      </c>
    </row>
    <row r="48" spans="1:8" ht="19" x14ac:dyDescent="0.2">
      <c r="A48" s="25" t="s">
        <v>85</v>
      </c>
      <c r="B48" s="25" t="s">
        <v>22</v>
      </c>
      <c r="C48" s="40" t="s">
        <v>89</v>
      </c>
      <c r="D48" s="3" t="s">
        <v>93</v>
      </c>
      <c r="E48" s="25" t="s">
        <v>38</v>
      </c>
      <c r="F48" s="4" t="s">
        <v>96</v>
      </c>
      <c r="G48" s="48"/>
      <c r="H48" s="60">
        <f t="shared" si="0"/>
        <v>0</v>
      </c>
    </row>
    <row r="49" spans="1:8" ht="28.5" x14ac:dyDescent="0.25">
      <c r="A49" s="25" t="s">
        <v>86</v>
      </c>
      <c r="B49" s="25" t="s">
        <v>22</v>
      </c>
      <c r="C49" s="40" t="s">
        <v>90</v>
      </c>
      <c r="D49" s="5" t="s">
        <v>94</v>
      </c>
      <c r="E49" s="25" t="s">
        <v>38</v>
      </c>
      <c r="F49" s="4" t="s">
        <v>96</v>
      </c>
      <c r="G49" s="48"/>
      <c r="H49" s="60">
        <f t="shared" si="0"/>
        <v>0</v>
      </c>
    </row>
    <row r="50" spans="1:8" x14ac:dyDescent="0.25">
      <c r="H50" s="61"/>
    </row>
    <row r="51" spans="1:8" ht="15.5" x14ac:dyDescent="0.25">
      <c r="B51" s="24" t="s">
        <v>186</v>
      </c>
      <c r="C51" s="33">
        <v>99</v>
      </c>
      <c r="D51" s="34" t="s">
        <v>97</v>
      </c>
      <c r="H51" s="62">
        <f>SUM(H52)</f>
        <v>0</v>
      </c>
    </row>
    <row r="52" spans="1:8" ht="19" x14ac:dyDescent="0.2">
      <c r="A52" s="25" t="s">
        <v>98</v>
      </c>
      <c r="B52" s="25" t="s">
        <v>22</v>
      </c>
      <c r="C52" s="40" t="s">
        <v>99</v>
      </c>
      <c r="D52" s="3" t="s">
        <v>100</v>
      </c>
      <c r="E52" s="25" t="s">
        <v>39</v>
      </c>
      <c r="F52" s="4" t="s">
        <v>101</v>
      </c>
      <c r="G52" s="48"/>
      <c r="H52" s="60">
        <f t="shared" si="0"/>
        <v>0</v>
      </c>
    </row>
    <row r="53" spans="1:8" x14ac:dyDescent="0.25">
      <c r="H53" s="61"/>
    </row>
    <row r="54" spans="1:8" s="57" customFormat="1" ht="15.5" x14ac:dyDescent="0.25">
      <c r="A54" s="53"/>
      <c r="B54" s="53" t="s">
        <v>186</v>
      </c>
      <c r="C54" s="54" t="s">
        <v>191</v>
      </c>
      <c r="D54" s="55" t="s">
        <v>102</v>
      </c>
      <c r="E54" s="56"/>
      <c r="H54" s="65" t="e">
        <f>SUM(H56+H64+H70+H80+H85)</f>
        <v>#VALUE!</v>
      </c>
    </row>
    <row r="55" spans="1:8" x14ac:dyDescent="0.25">
      <c r="H55" s="61"/>
    </row>
    <row r="56" spans="1:8" ht="15.5" x14ac:dyDescent="0.25">
      <c r="B56" s="24" t="s">
        <v>186</v>
      </c>
      <c r="C56" s="33">
        <v>711</v>
      </c>
      <c r="D56" s="30" t="s">
        <v>103</v>
      </c>
      <c r="H56" s="62" t="e">
        <f>SUM(H57:H61)</f>
        <v>#VALUE!</v>
      </c>
    </row>
    <row r="57" spans="1:8" ht="19" x14ac:dyDescent="0.2">
      <c r="A57" s="25" t="s">
        <v>104</v>
      </c>
      <c r="B57" s="25" t="s">
        <v>21</v>
      </c>
      <c r="C57" s="40" t="s">
        <v>109</v>
      </c>
      <c r="D57" s="3" t="s">
        <v>113</v>
      </c>
      <c r="E57" s="25" t="s">
        <v>37</v>
      </c>
      <c r="F57" s="4" t="s">
        <v>44</v>
      </c>
      <c r="G57" s="48"/>
      <c r="H57" s="60">
        <f t="shared" si="0"/>
        <v>0</v>
      </c>
    </row>
    <row r="58" spans="1:8" x14ac:dyDescent="0.2">
      <c r="A58" s="26" t="s">
        <v>105</v>
      </c>
      <c r="B58" s="26" t="s">
        <v>108</v>
      </c>
      <c r="C58" s="42" t="s">
        <v>110</v>
      </c>
      <c r="D58" s="8" t="s">
        <v>114</v>
      </c>
      <c r="E58" s="26" t="s">
        <v>118</v>
      </c>
      <c r="F58" s="9" t="s">
        <v>119</v>
      </c>
      <c r="G58" s="50"/>
      <c r="H58" s="60" t="e">
        <f t="shared" si="0"/>
        <v>#VALUE!</v>
      </c>
    </row>
    <row r="59" spans="1:8" x14ac:dyDescent="0.2">
      <c r="A59" s="39"/>
      <c r="B59" s="36" t="s">
        <v>189</v>
      </c>
      <c r="C59" s="43"/>
      <c r="D59" s="10" t="s">
        <v>115</v>
      </c>
      <c r="E59" s="43"/>
      <c r="F59" s="11" t="s">
        <v>120</v>
      </c>
      <c r="G59" s="12"/>
      <c r="H59" s="60"/>
    </row>
    <row r="60" spans="1:8" ht="19" x14ac:dyDescent="0.2">
      <c r="A60" s="25" t="s">
        <v>106</v>
      </c>
      <c r="B60" s="25" t="s">
        <v>22</v>
      </c>
      <c r="C60" s="40" t="s">
        <v>111</v>
      </c>
      <c r="D60" s="3" t="s">
        <v>116</v>
      </c>
      <c r="E60" s="25" t="s">
        <v>37</v>
      </c>
      <c r="F60" s="4" t="s">
        <v>44</v>
      </c>
      <c r="G60" s="48"/>
      <c r="H60" s="60">
        <f t="shared" si="0"/>
        <v>0</v>
      </c>
    </row>
    <row r="61" spans="1:8" ht="20" x14ac:dyDescent="0.2">
      <c r="A61" s="25" t="s">
        <v>107</v>
      </c>
      <c r="B61" s="25" t="s">
        <v>108</v>
      </c>
      <c r="C61" s="44" t="s">
        <v>112</v>
      </c>
      <c r="D61" s="13" t="s">
        <v>117</v>
      </c>
      <c r="E61" s="25" t="s">
        <v>37</v>
      </c>
      <c r="F61" s="14" t="s">
        <v>121</v>
      </c>
      <c r="G61" s="51"/>
      <c r="H61" s="60">
        <f t="shared" si="0"/>
        <v>0</v>
      </c>
    </row>
    <row r="62" spans="1:8" x14ac:dyDescent="0.25">
      <c r="D62" s="37" t="s">
        <v>123</v>
      </c>
      <c r="H62" s="61"/>
    </row>
    <row r="63" spans="1:8" x14ac:dyDescent="0.25">
      <c r="H63" s="61"/>
    </row>
    <row r="64" spans="1:8" ht="15.5" x14ac:dyDescent="0.25">
      <c r="A64" s="33"/>
      <c r="B64" s="24" t="s">
        <v>186</v>
      </c>
      <c r="C64" s="33">
        <v>713</v>
      </c>
      <c r="D64" s="30" t="s">
        <v>192</v>
      </c>
      <c r="H64" s="62">
        <f>SUM(H65:H66)</f>
        <v>0</v>
      </c>
    </row>
    <row r="65" spans="1:8" ht="19" x14ac:dyDescent="0.2">
      <c r="A65" s="25" t="s">
        <v>124</v>
      </c>
      <c r="B65" s="25" t="s">
        <v>22</v>
      </c>
      <c r="C65" s="40" t="s">
        <v>126</v>
      </c>
      <c r="D65" s="3" t="s">
        <v>128</v>
      </c>
      <c r="E65" s="25" t="s">
        <v>37</v>
      </c>
      <c r="F65" s="4" t="s">
        <v>44</v>
      </c>
      <c r="G65" s="48"/>
      <c r="H65" s="60">
        <f>F65*G65</f>
        <v>0</v>
      </c>
    </row>
    <row r="66" spans="1:8" ht="20" x14ac:dyDescent="0.2">
      <c r="A66" s="25" t="s">
        <v>125</v>
      </c>
      <c r="B66" s="25" t="s">
        <v>108</v>
      </c>
      <c r="C66" s="44" t="s">
        <v>127</v>
      </c>
      <c r="D66" s="13" t="s">
        <v>129</v>
      </c>
      <c r="E66" s="25" t="s">
        <v>130</v>
      </c>
      <c r="F66" s="14" t="s">
        <v>131</v>
      </c>
      <c r="G66" s="51"/>
      <c r="H66" s="60">
        <f>F66*G66</f>
        <v>0</v>
      </c>
    </row>
    <row r="67" spans="1:8" x14ac:dyDescent="0.25">
      <c r="D67" s="33" t="s">
        <v>132</v>
      </c>
      <c r="H67" s="61"/>
    </row>
    <row r="68" spans="1:8" x14ac:dyDescent="0.25">
      <c r="H68" s="61"/>
    </row>
    <row r="69" spans="1:8" x14ac:dyDescent="0.25">
      <c r="H69" s="61"/>
    </row>
    <row r="70" spans="1:8" ht="15.5" x14ac:dyDescent="0.25">
      <c r="B70" s="24" t="s">
        <v>186</v>
      </c>
      <c r="C70" s="33">
        <v>775</v>
      </c>
      <c r="D70" s="34" t="s">
        <v>193</v>
      </c>
      <c r="H70" s="62">
        <f>SUM(H71:H78)</f>
        <v>0</v>
      </c>
    </row>
    <row r="71" spans="1:8" ht="19" x14ac:dyDescent="0.2">
      <c r="A71" s="25" t="s">
        <v>133</v>
      </c>
      <c r="B71" s="25" t="s">
        <v>21</v>
      </c>
      <c r="C71" s="40" t="s">
        <v>135</v>
      </c>
      <c r="D71" s="3" t="s">
        <v>137</v>
      </c>
      <c r="E71" s="25" t="s">
        <v>130</v>
      </c>
      <c r="F71" s="4" t="s">
        <v>40</v>
      </c>
      <c r="G71" s="48"/>
      <c r="H71" s="60">
        <f t="shared" si="0"/>
        <v>0</v>
      </c>
    </row>
    <row r="72" spans="1:8" x14ac:dyDescent="0.25">
      <c r="A72" s="28" t="s">
        <v>134</v>
      </c>
      <c r="B72" s="35" t="s">
        <v>108</v>
      </c>
      <c r="C72" s="45" t="s">
        <v>136</v>
      </c>
      <c r="D72" s="15" t="s">
        <v>138</v>
      </c>
      <c r="E72" s="35" t="s">
        <v>130</v>
      </c>
      <c r="F72" s="16" t="s">
        <v>139</v>
      </c>
      <c r="G72" s="52"/>
      <c r="H72" s="60">
        <f t="shared" si="0"/>
        <v>0</v>
      </c>
    </row>
    <row r="73" spans="1:8" ht="15.5" x14ac:dyDescent="0.25">
      <c r="B73" s="24" t="s">
        <v>189</v>
      </c>
      <c r="D73" s="33" t="s">
        <v>149</v>
      </c>
      <c r="H73" s="59"/>
    </row>
    <row r="74" spans="1:8" x14ac:dyDescent="0.2">
      <c r="A74" s="29" t="s">
        <v>140</v>
      </c>
      <c r="B74" s="36" t="s">
        <v>108</v>
      </c>
      <c r="C74" s="46" t="s">
        <v>143</v>
      </c>
      <c r="D74" s="17" t="s">
        <v>146</v>
      </c>
      <c r="E74" s="38" t="s">
        <v>151</v>
      </c>
      <c r="F74" s="18" t="s">
        <v>153</v>
      </c>
      <c r="G74" s="18"/>
      <c r="H74" s="60">
        <f t="shared" si="0"/>
        <v>0</v>
      </c>
    </row>
    <row r="75" spans="1:8" ht="15.5" x14ac:dyDescent="0.2">
      <c r="A75" s="39"/>
      <c r="B75" s="36" t="s">
        <v>189</v>
      </c>
      <c r="C75" s="43"/>
      <c r="D75" s="47" t="s">
        <v>147</v>
      </c>
      <c r="E75" s="43"/>
      <c r="F75" s="11" t="s">
        <v>154</v>
      </c>
      <c r="G75" s="19"/>
      <c r="H75" s="59"/>
    </row>
    <row r="76" spans="1:8" x14ac:dyDescent="0.2">
      <c r="A76" s="27" t="s">
        <v>141</v>
      </c>
      <c r="B76" s="25" t="s">
        <v>108</v>
      </c>
      <c r="C76" s="44" t="s">
        <v>144</v>
      </c>
      <c r="D76" s="13" t="s">
        <v>148</v>
      </c>
      <c r="E76" s="25" t="s">
        <v>130</v>
      </c>
      <c r="F76" s="14" t="s">
        <v>139</v>
      </c>
      <c r="G76" s="51"/>
      <c r="H76" s="60">
        <f t="shared" si="0"/>
        <v>0</v>
      </c>
    </row>
    <row r="77" spans="1:8" ht="15.5" x14ac:dyDescent="0.2">
      <c r="A77" s="39"/>
      <c r="B77" s="36" t="s">
        <v>189</v>
      </c>
      <c r="C77" s="43"/>
      <c r="D77" s="47" t="s">
        <v>149</v>
      </c>
      <c r="E77" s="43"/>
      <c r="F77" s="11" t="s">
        <v>155</v>
      </c>
      <c r="G77" s="19"/>
      <c r="H77" s="59"/>
    </row>
    <row r="78" spans="1:8" ht="19" x14ac:dyDescent="0.2">
      <c r="A78" s="25" t="s">
        <v>142</v>
      </c>
      <c r="B78" s="25" t="s">
        <v>22</v>
      </c>
      <c r="C78" s="40" t="s">
        <v>145</v>
      </c>
      <c r="D78" s="3" t="s">
        <v>150</v>
      </c>
      <c r="E78" s="25" t="s">
        <v>152</v>
      </c>
      <c r="F78" s="4" t="s">
        <v>156</v>
      </c>
      <c r="G78" s="48"/>
      <c r="H78" s="60">
        <f t="shared" si="0"/>
        <v>0</v>
      </c>
    </row>
    <row r="79" spans="1:8" x14ac:dyDescent="0.25">
      <c r="H79" s="61"/>
    </row>
    <row r="80" spans="1:8" ht="15.5" x14ac:dyDescent="0.25">
      <c r="B80" s="24" t="s">
        <v>186</v>
      </c>
      <c r="C80" s="33">
        <v>776</v>
      </c>
      <c r="D80" s="34" t="s">
        <v>194</v>
      </c>
      <c r="H80" s="62">
        <f>SUM(H81:H83)</f>
        <v>0</v>
      </c>
    </row>
    <row r="81" spans="1:8" x14ac:dyDescent="0.2">
      <c r="A81" s="26" t="s">
        <v>157</v>
      </c>
      <c r="B81" s="26" t="s">
        <v>22</v>
      </c>
      <c r="C81" s="41" t="s">
        <v>160</v>
      </c>
      <c r="D81" s="6" t="s">
        <v>163</v>
      </c>
      <c r="E81" s="26" t="s">
        <v>72</v>
      </c>
      <c r="F81" s="7" t="s">
        <v>166</v>
      </c>
      <c r="G81" s="49"/>
      <c r="H81" s="60">
        <f t="shared" si="0"/>
        <v>0</v>
      </c>
    </row>
    <row r="82" spans="1:8" ht="19" x14ac:dyDescent="0.2">
      <c r="A82" s="25" t="s">
        <v>158</v>
      </c>
      <c r="B82" s="25" t="s">
        <v>22</v>
      </c>
      <c r="C82" s="40" t="s">
        <v>161</v>
      </c>
      <c r="D82" s="3" t="s">
        <v>164</v>
      </c>
      <c r="E82" s="25" t="s">
        <v>37</v>
      </c>
      <c r="F82" s="4" t="s">
        <v>40</v>
      </c>
      <c r="G82" s="48"/>
      <c r="H82" s="60">
        <f t="shared" si="0"/>
        <v>0</v>
      </c>
    </row>
    <row r="83" spans="1:8" ht="19" x14ac:dyDescent="0.2">
      <c r="A83" s="25" t="s">
        <v>159</v>
      </c>
      <c r="B83" s="25" t="s">
        <v>22</v>
      </c>
      <c r="C83" s="40" t="s">
        <v>162</v>
      </c>
      <c r="D83" s="3" t="s">
        <v>165</v>
      </c>
      <c r="E83" s="25" t="s">
        <v>37</v>
      </c>
      <c r="F83" s="4" t="s">
        <v>40</v>
      </c>
      <c r="G83" s="48"/>
      <c r="H83" s="60">
        <f t="shared" si="0"/>
        <v>0</v>
      </c>
    </row>
    <row r="84" spans="1:8" x14ac:dyDescent="0.25">
      <c r="H84" s="61"/>
    </row>
    <row r="85" spans="1:8" ht="15.5" x14ac:dyDescent="0.25">
      <c r="B85" s="24" t="s">
        <v>186</v>
      </c>
      <c r="C85" s="33">
        <v>784</v>
      </c>
      <c r="D85" s="30" t="s">
        <v>195</v>
      </c>
      <c r="H85" s="62">
        <f>SUM(H86:H87)</f>
        <v>0</v>
      </c>
    </row>
    <row r="86" spans="1:8" ht="19" x14ac:dyDescent="0.25">
      <c r="A86" s="25" t="s">
        <v>167</v>
      </c>
      <c r="B86" s="25" t="s">
        <v>21</v>
      </c>
      <c r="C86" s="40" t="s">
        <v>169</v>
      </c>
      <c r="D86" s="5" t="s">
        <v>171</v>
      </c>
      <c r="E86" s="25" t="s">
        <v>37</v>
      </c>
      <c r="F86" s="4" t="s">
        <v>173</v>
      </c>
      <c r="G86" s="48"/>
      <c r="H86" s="60">
        <f t="shared" si="0"/>
        <v>0</v>
      </c>
    </row>
    <row r="87" spans="1:8" ht="19" x14ac:dyDescent="0.25">
      <c r="A87" s="25" t="s">
        <v>168</v>
      </c>
      <c r="B87" s="25" t="s">
        <v>21</v>
      </c>
      <c r="C87" s="40" t="s">
        <v>170</v>
      </c>
      <c r="D87" s="5" t="s">
        <v>172</v>
      </c>
      <c r="E87" s="25" t="s">
        <v>37</v>
      </c>
      <c r="F87" s="4" t="s">
        <v>174</v>
      </c>
      <c r="G87" s="48"/>
      <c r="H87" s="60">
        <f t="shared" si="0"/>
        <v>0</v>
      </c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Švecová</dc:creator>
  <cp:keywords/>
  <dc:description/>
  <cp:lastModifiedBy>Konzultant</cp:lastModifiedBy>
  <dcterms:created xsi:type="dcterms:W3CDTF">2020-07-22T10:58:39Z</dcterms:created>
  <dcterms:modified xsi:type="dcterms:W3CDTF">2020-07-23T07:50:22Z</dcterms:modified>
  <cp:category/>
</cp:coreProperties>
</file>